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Rigidezza\Rigidezza 1 impalcato\Rigidezza 1_x\"/>
    </mc:Choice>
  </mc:AlternateContent>
  <bookViews>
    <workbookView xWindow="0" yWindow="75" windowWidth="19035" windowHeight="9210"/>
  </bookViews>
  <sheets>
    <sheet name="Rigidezza" sheetId="5" r:id="rId1"/>
  </sheets>
  <calcPr calcId="171027"/>
</workbook>
</file>

<file path=xl/calcChain.xml><?xml version="1.0" encoding="utf-8"?>
<calcChain xmlns="http://schemas.openxmlformats.org/spreadsheetml/2006/main">
  <c r="L8" i="5" l="1"/>
  <c r="G26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3" i="5" l="1"/>
  <c r="L5" i="5" s="1"/>
  <c r="L7" i="5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<sst xmlns="http://schemas.openxmlformats.org/spreadsheetml/2006/main" count="64" uniqueCount="43">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</sst>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</cellXfs>
  <cellStyles count="1">
    <cellStyle name="Normale" xfId="0" builtinId="0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3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L13" sqref="L1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13.432570627603498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0.49501734357000809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3.7</v>
      </c>
      <c r="I5" s="2" t="s">
        <v>4</v>
      </c>
      <c r="K5" s="20" t="s">
        <v>21</v>
      </c>
      <c r="L5" s="21">
        <f>L2*L3</f>
        <v>6.6493554293928003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0.67002187330384388</v>
      </c>
      <c r="M7" s="20" t="s">
        <v>22</v>
      </c>
      <c r="P7" s="18" t="s">
        <v>32</v>
      </c>
    </row>
    <row r="8" spans="2:16" x14ac:dyDescent="0.2">
      <c r="B8" s="29">
        <v>3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80</v>
      </c>
      <c r="I13" s="1" t="s">
        <v>3</v>
      </c>
      <c r="J13" s="1" t="str">
        <f>IF($B$18=2,G13,"")</f>
        <v/>
      </c>
      <c r="K13" s="26">
        <v>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28</v>
      </c>
      <c r="I14" s="1" t="s">
        <v>3</v>
      </c>
      <c r="J14" s="1" t="str">
        <f>IF($B$18=2,G14,"")</f>
        <v/>
      </c>
      <c r="K14" s="26">
        <v>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4.6500000000000004</v>
      </c>
      <c r="I15" s="1" t="s">
        <v>4</v>
      </c>
      <c r="J15" s="1" t="str">
        <f>IF($B$18=2,G15,"")</f>
        <v/>
      </c>
      <c r="K15" s="27">
        <v>0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180000</v>
      </c>
      <c r="D26" s="16" t="s">
        <v>8</v>
      </c>
      <c r="F26" s="8" t="s">
        <v>41</v>
      </c>
      <c r="G26" s="8">
        <f>H13</f>
        <v>80</v>
      </c>
      <c r="H26" s="8" t="s">
        <v>9</v>
      </c>
      <c r="I26" s="8">
        <f>G26*G27^3/12</f>
        <v>146346.66666666666</v>
      </c>
      <c r="J26" s="16" t="s">
        <v>8</v>
      </c>
      <c r="L26" s="8">
        <f>IF($B$13=1,H13,H19)</f>
        <v>80</v>
      </c>
      <c r="N26" s="8" t="s">
        <v>41</v>
      </c>
      <c r="O26" s="8">
        <f>IF(B8=1,L26*2,L26)</f>
        <v>80</v>
      </c>
      <c r="P26" s="8" t="s">
        <v>10</v>
      </c>
      <c r="Q26" s="8">
        <f>O26*O27^3/12</f>
        <v>146346.66666666666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15324324.324324325</v>
      </c>
      <c r="D27" s="16" t="s">
        <v>16</v>
      </c>
      <c r="G27" s="8">
        <f>H14</f>
        <v>28</v>
      </c>
      <c r="H27" s="8" t="s">
        <v>14</v>
      </c>
      <c r="I27" s="17">
        <f>$C$21*I26/G28/100</f>
        <v>9913806.4516129028</v>
      </c>
      <c r="J27" s="16" t="s">
        <v>16</v>
      </c>
      <c r="L27" s="8">
        <f>IF($B$13=1,H14,H20)</f>
        <v>28</v>
      </c>
      <c r="O27" s="8">
        <f>L27</f>
        <v>28</v>
      </c>
      <c r="P27" s="8" t="s">
        <v>15</v>
      </c>
      <c r="Q27" s="17">
        <f>$C$21*Q26/O28/100</f>
        <v>9913806.4516129028</v>
      </c>
      <c r="R27" s="16" t="s">
        <v>16</v>
      </c>
    </row>
    <row r="28" spans="2:18" s="8" customFormat="1" x14ac:dyDescent="0.2">
      <c r="G28" s="9">
        <f>H15</f>
        <v>4.6500000000000004</v>
      </c>
      <c r="H28" s="8" t="s">
        <v>17</v>
      </c>
      <c r="I28" s="9">
        <f>IF(B3&lt;3,C27/(I27+I31)*2,0)</f>
        <v>3.0915117012055791</v>
      </c>
      <c r="L28" s="9">
        <f>G28</f>
        <v>4.6500000000000004</v>
      </c>
      <c r="O28" s="9">
        <f>L28</f>
        <v>4.6500000000000004</v>
      </c>
      <c r="P28" s="8" t="s">
        <v>18</v>
      </c>
      <c r="Q28" s="9">
        <f>IF(B8&lt;3,C27/(Q27+Q31)*2,0)</f>
        <v>0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62" stopIfTrue="1">
      <formula>"$F$12=2"</formula>
    </cfRule>
  </conditionalFormatting>
  <conditionalFormatting sqref="K13">
    <cfRule type="expression" dxfId="12" priority="61" stopIfTrue="1">
      <formula>B18&lt;&gt;2</formula>
    </cfRule>
  </conditionalFormatting>
  <conditionalFormatting sqref="K14">
    <cfRule type="expression" dxfId="11" priority="58" stopIfTrue="1">
      <formula>B18&lt;&gt;2</formula>
    </cfRule>
  </conditionalFormatting>
  <conditionalFormatting sqref="K15 K20">
    <cfRule type="expression" dxfId="10" priority="57" stopIfTrue="1">
      <formula>$B$18&lt;&gt;2</formula>
    </cfRule>
  </conditionalFormatting>
  <conditionalFormatting sqref="K19:K20">
    <cfRule type="expression" dxfId="9" priority="53" stopIfTrue="1">
      <formula>$B$13=1</formula>
    </cfRule>
    <cfRule type="expression" dxfId="8" priority="54" stopIfTrue="1">
      <formula>$B$12=1</formula>
    </cfRule>
    <cfRule type="expression" dxfId="7" priority="56" stopIfTrue="1">
      <formula>$B$18&lt;&gt;2</formula>
    </cfRule>
  </conditionalFormatting>
  <conditionalFormatting sqref="J18 H19:H20 K19:K20">
    <cfRule type="expression" dxfId="6" priority="49" stopIfTrue="1">
      <formula>$B$13=1</formula>
    </cfRule>
  </conditionalFormatting>
  <conditionalFormatting sqref="G18 J18 G19:H21 I19:I20 J19:K21 L19:L20">
    <cfRule type="expression" dxfId="5" priority="46">
      <formula>$B$8&gt;2</formula>
    </cfRule>
  </conditionalFormatting>
  <conditionalFormatting sqref="G12 J12 G13:L15">
    <cfRule type="expression" dxfId="4" priority="26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2013-01-02T09:55:43Z</dcterms:created>
  <dcterms:modified xsi:type="dcterms:W3CDTF">2017-01-22T16:22:09Z</dcterms:modified>
</cp:coreProperties>
</file>